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16380" windowHeight="8196" tabRatio="500"/>
  </bookViews>
  <sheets>
    <sheet name="наказы 1 кв 2020" sheetId="1" r:id="rId1"/>
  </sheets>
  <definedNames>
    <definedName name="_xlnm._FilterDatabase" localSheetId="0">'наказы 1 кв 2020'!$A$8:$F$9</definedName>
    <definedName name="_xlnm.Print_Titles" localSheetId="0">'наказы 1 кв 2020'!$9:$9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41" i="1" l="1"/>
  <c r="E39" i="1" l="1"/>
  <c r="E38" i="1"/>
  <c r="D45" i="1" l="1"/>
  <c r="E47" i="1" l="1"/>
  <c r="E48" i="1"/>
  <c r="E49" i="1"/>
  <c r="E50" i="1"/>
  <c r="E51" i="1"/>
  <c r="E52" i="1"/>
  <c r="E53" i="1"/>
  <c r="E54" i="1"/>
  <c r="E55" i="1"/>
  <c r="E46" i="1"/>
  <c r="E11" i="1" l="1"/>
  <c r="E42" i="1"/>
  <c r="E37" i="1"/>
  <c r="E45" i="1" l="1"/>
  <c r="C45" i="1"/>
  <c r="D43" i="1"/>
  <c r="E43" i="1"/>
  <c r="C43" i="1"/>
  <c r="D40" i="1"/>
  <c r="E40" i="1"/>
  <c r="C40" i="1"/>
  <c r="D36" i="1"/>
  <c r="E36" i="1"/>
  <c r="C36" i="1"/>
  <c r="D29" i="1"/>
  <c r="E29" i="1"/>
  <c r="C29" i="1"/>
  <c r="D10" i="1"/>
  <c r="E10" i="1"/>
  <c r="C10" i="1"/>
  <c r="C56" i="1" l="1"/>
  <c r="D56" i="1"/>
  <c r="E56" i="1"/>
</calcChain>
</file>

<file path=xl/sharedStrings.xml><?xml version="1.0" encoding="utf-8"?>
<sst xmlns="http://schemas.openxmlformats.org/spreadsheetml/2006/main" count="125" uniqueCount="104">
  <si>
    <t xml:space="preserve">Сведения об использовании средств резервного фонда Правительства Ханты-Мансийского автономного округа – Югры в части  расходов </t>
  </si>
  <si>
    <t xml:space="preserve"> в разрезе главных распорядителей бюджетных средств</t>
  </si>
  <si>
    <t>(рублей)</t>
  </si>
  <si>
    <t>Порядковый номер предложения  в соответствии с утвержденным Перечнем наказов избирателей депутатам Думы Ханты-Мансийского автономного округа – Югры</t>
  </si>
  <si>
    <t>Содержание предложения о наказах избирателей депутатам Думы Ханты-Мансийского автономного округа – Югры</t>
  </si>
  <si>
    <t>Выделено средств на реализацию предложения</t>
  </si>
  <si>
    <t>Исполнено средств на отчетную дату (кассовое исполнение)</t>
  </si>
  <si>
    <t>Остаток неиспользованных средств</t>
  </si>
  <si>
    <t>Причины неисполнения</t>
  </si>
  <si>
    <t>1</t>
  </si>
  <si>
    <t>Департамент социального развития автономного округа</t>
  </si>
  <si>
    <t>Уменьшение размера оплаты за услуги доставки.</t>
  </si>
  <si>
    <t>Департамент образования и молодежной политики автономного округа</t>
  </si>
  <si>
    <t>4.14.</t>
  </si>
  <si>
    <t>Департамент культуры автономного округа</t>
  </si>
  <si>
    <t>4.11.2.</t>
  </si>
  <si>
    <t>Департамент физической культуры и спорта автономного округа</t>
  </si>
  <si>
    <t>Департамент здравоохранения автономного округа</t>
  </si>
  <si>
    <t>4.12.</t>
  </si>
  <si>
    <t>4.13.</t>
  </si>
  <si>
    <t>Всего по главным распорядителям бюджетных средств</t>
  </si>
  <si>
    <t>4.6.</t>
  </si>
  <si>
    <t>4.8.1.</t>
  </si>
  <si>
    <t>4.8.2.</t>
  </si>
  <si>
    <t>4.2.</t>
  </si>
  <si>
    <t>4.4.</t>
  </si>
  <si>
    <t>4.5.1.</t>
  </si>
  <si>
    <t>4.11.1.</t>
  </si>
  <si>
    <t>4.5.2.</t>
  </si>
  <si>
    <t xml:space="preserve"> на реализацию наказов избирателей депутатам Думы Ханты-Мансийского автономного округа - Югры за I квартал 2020 года</t>
  </si>
  <si>
    <t xml:space="preserve">Бюджетное учреждение Ханты-Мансийского автономного округа – Югры "Нефтеюганский реабилитационный центр для детей  и подростков с ограниченными возможностями", г. Нефтеюганск                                                                                                Цель: оказание финансовой помощи на приобретение реабилитационного оборудования, оргтехники  </t>
  </si>
  <si>
    <t>4.9.1.</t>
  </si>
  <si>
    <t xml:space="preserve">Албина Наталья Васильевна, с. Саранпауль Березовского района 
Цель: оказание материальной помощи </t>
  </si>
  <si>
    <t>Албина Наталья Ивановна, с. Ломбовож Березовского района 
Цель: оказание материальной помощи</t>
  </si>
  <si>
    <t>Артеева Анна Яковлевна, с. Саранпауль Березовского района
Цель: оказание материальной помощи</t>
  </si>
  <si>
    <t>Монин Владислав Юрьевич, пгт. Игрим Березовского района
Цель: оказание материальной помощи</t>
  </si>
  <si>
    <t>Лелятова Таисья Савельевна, с. Саранпауль Березовского района
Цель: оказание материальной помощи</t>
  </si>
  <si>
    <t xml:space="preserve">Миронова Анастасия Викторовна, пгт. Игрим Березовского района
Цель: оказание материальной помощи </t>
  </si>
  <si>
    <t xml:space="preserve">Скворцова Светлана Михайловна, пгт. Игрим Березовского района
Цель: оказание материальной помощи </t>
  </si>
  <si>
    <t>Сливинский Василий Александрович, пгт. Игрим Березовского района
Цель: оказание материальной помощи</t>
  </si>
  <si>
    <t>Сливинская Зоя Степановна, пгт. Игрим Березовского района
Цель: оказание материальной помощи</t>
  </si>
  <si>
    <t>Филиппова Лилия Николаевна, с. Саранпауль Березовского района
Цель: оказание материальной помощи</t>
  </si>
  <si>
    <t>Чупрова Наталья Георгиевна, с. Саранпауль Березовского района
Цель: оказание материальной помощи</t>
  </si>
  <si>
    <t>4.15.1.</t>
  </si>
  <si>
    <t xml:space="preserve">Бухрякова Ульяна Анатольевна, с. Болчары Кондинского района 
Цель: оказание материальной помощи </t>
  </si>
  <si>
    <t>4.15.2.</t>
  </si>
  <si>
    <t xml:space="preserve">Добрынина Жанна Алексеевна, пгт. Кондинское Кондинского района
Цель: оказание материальной помощи </t>
  </si>
  <si>
    <t>4.15.3.</t>
  </si>
  <si>
    <t xml:space="preserve">Лапко Мария Ивановна, пгт. Кондинское Кондинского района 
Цель: оказание материальной помощи </t>
  </si>
  <si>
    <t>4.15.4.</t>
  </si>
  <si>
    <t xml:space="preserve">Питалева Ирина Анатольевна, с. Болчары Кондинского района 
Цель: оказание материальной помощи </t>
  </si>
  <si>
    <t>4.15.5.</t>
  </si>
  <si>
    <t xml:space="preserve">Сенина Наталья Владимировна, с. Болчары Кондинского района 
Цель: оказание материальной помощи </t>
  </si>
  <si>
    <t>4.15.6.</t>
  </si>
  <si>
    <r>
      <rPr>
        <sz val="12"/>
        <color rgb="FF000000"/>
        <rFont val="Times New Roman"/>
        <family val="1"/>
        <charset val="204"/>
      </rPr>
      <t>Шестакова Анастасия Олеговна, с. Болчары Кондинского района</t>
    </r>
    <r>
      <rPr>
        <b/>
        <sz val="12"/>
        <rFont val="Times New Roman"/>
        <family val="1"/>
        <charset val="204"/>
      </rPr>
      <t xml:space="preserve"> 
</t>
    </r>
    <r>
      <rPr>
        <sz val="12"/>
        <color rgb="FF000000"/>
        <rFont val="Times New Roman"/>
        <family val="1"/>
        <charset val="204"/>
      </rPr>
      <t xml:space="preserve">Цель: оказание материальной помощи </t>
    </r>
  </si>
  <si>
    <t>4.3.</t>
  </si>
  <si>
    <t xml:space="preserve">Бюджетное учреждение профессионального образования Ханты-Мансийского автономного округа – Югры "Нижневартовский социально-гуманитарный колледж", г. Нижневартовск                                                                                                                               Цель: оказание финансовой помощи на приобретение технологического оборудования  </t>
  </si>
  <si>
    <t>4.10.1.</t>
  </si>
  <si>
    <t xml:space="preserve">Автономное учреждение Ханты-Мансийского автономного округа – Югры "Региональный молодежный центр", г. Ханты-Мансийск                                                Цель: оказание финансовой помощи на проведение патриотической акции "Победа в каждом из нас", посвященной  75-й годовщине со Дня Победы в Великой Отечественной войне  
</t>
  </si>
  <si>
    <t>4.15.7.</t>
  </si>
  <si>
    <t xml:space="preserve">Автономное учреждение Ханты-Мансийского автономного округа – Югры "Региональный молодежный центр", г. Ханты-Мансийск                                                  Цель: оказание финансовой помощи на проведение патриотической акции "Победа в каждом из нас", посвященной  75-й годовщине со Дня Победы в Великой Отечественной войне  </t>
  </si>
  <si>
    <t>4.16.</t>
  </si>
  <si>
    <t xml:space="preserve">Автономное учреждение Ханты-Мансийского автономного округа – Югры "Региональный молодежный центр", г. Ханты-Мансийск                                                Цель: оказание финансовой помощи на организацию и проведение мероприятий военно-исторической реконструкции событий 1941–1945 годов </t>
  </si>
  <si>
    <t>4.17.</t>
  </si>
  <si>
    <t xml:space="preserve">Бюджетное учреждение профессионального образования Ханты-Мансийского автономного округа – Югры "Нижневартовский медицинский колледж", г. Нижневартовск                                                                                                                              Цель: оказание финансовой помощи на ремонт помещений здания </t>
  </si>
  <si>
    <t>4.1.</t>
  </si>
  <si>
    <t>4.15.8.</t>
  </si>
  <si>
    <t xml:space="preserve">Бюджетное учреждение Ханты-Мансийского автономного округа – Югры "Государственная библиотека Югры", г. Ханты-Мансийск                                                    Цель: оказание финансовой помощи на переиздание книги Л.А. Кошиль "Первая нефть Баграса"  </t>
  </si>
  <si>
    <t xml:space="preserve">Автономное учреждение Ханты-Мансийского автономного округа – Югры "ЮграМегаСпорт", г. Ханты-Мансийск                                                                                      Цель: оказание финансовой помощи на приобретение и замену полового покрытия в бильярдном зале </t>
  </si>
  <si>
    <t xml:space="preserve">Бюджетное учреждение Ханты-Мансийского автономного округа – Югры "Центр адаптивного спорта", г. Ханты-Мансийск                                                                                 Цель: оказание финансовой помощи на приобретение мебели, инвентаря для филиала в г. Сургуте  </t>
  </si>
  <si>
    <t>Служба по делам архивов Ханты-Мансийского автономного округа - Югры</t>
  </si>
  <si>
    <t>4.10.4.</t>
  </si>
  <si>
    <t xml:space="preserve">Казенное учреждение Ханты-Мансийского автономного округа – Югры "Государственный архив Ханты-Мансийского автономного округа – Югры", г. Ханты-Мансийск                                                                                                                                  Цель: оказание финансовой помощи на издание альбома фотографий 
</t>
  </si>
  <si>
    <t>4.7.</t>
  </si>
  <si>
    <t>4.10.2.</t>
  </si>
  <si>
    <t>4.10.3.</t>
  </si>
  <si>
    <t xml:space="preserve">Бюджетное учреждение Ханты-Мансийского автономного округа – Югры "Мегионская городская больница", г. Мегион                                                                                            Цель: оказание финансовой помощи на текущий ремонт помещений здания </t>
  </si>
  <si>
    <t xml:space="preserve">Бюджетное учреждение Ханты-Мансийского автономного округа – Югры "Октябрьская районная больница", пгт. Октябрьское Октябрьского района                        Цель: оказание финансовой помощи на приобретение медицинского оборудования для зубопротезного кабинета  
</t>
  </si>
  <si>
    <t xml:space="preserve">Бюджетное учреждение Ханты-Мансийского автономного округа – Югры "Пыть-Яхская окружная клиническая больница",  г. Пыть-Ях                                                               Цель: оказание финансовой помощи на приобретение холодильного оборудования                        </t>
  </si>
  <si>
    <t xml:space="preserve">Бюджетное учреждение Ханты-Мансийского автономного округа – Югры "Окружная клиническая больница", г. Ханты-Мансийск                                                                           Цель: оказание финансовой помощи на приобретение автоматических гаражных ворот </t>
  </si>
  <si>
    <t xml:space="preserve">Бюджетное учреждение Ханты-Мансийского автономного округа – Югры "Сургутская городская клиническая поликлиника  № 1", г. Сургут                                         Цель: оказание финансовой помощи на приобретение оргтехники </t>
  </si>
  <si>
    <t xml:space="preserve">Бюджетное учреждение Ханты-Мансийского автономного округа – Югры "Лангепасская городская больница", г. Лангепас                                                                          Цель: оказание финансовой помощи на приобретение лабораторного оборудования </t>
  </si>
  <si>
    <t>Бюджетное учреждение Ханты-Мансийского автономного округа – Югры "Няганская городская детская поликлиника", 
г. Нягань
Цель: оказание финансовой помощи на приобретение спортивного оборудования</t>
  </si>
  <si>
    <t xml:space="preserve">Бюджетное учреждение Ханты-Мансийского автономного округа – Югры "Окружной клинический лечебно-реабилитационный центр", г. Ханты-Мансийск                                                           Цель: оказание финансовой помощи на приобретение и установку поручней, приобретение оборудования и материалов  для санузла, проведение монтажных работ  </t>
  </si>
  <si>
    <t xml:space="preserve">Бюджетное учреждение Ханты-Мансийского автономного округа – Югры "Государственная библиотека Югры", г. Ханты-Мансийск                                              Цель: оказание финансовой помощи на оказание услуг по созданию цифровых копий текстовых документов из архива Российской академии наук, переиздание книги Л.А. Кошиль "Первая нефть Баграса"  </t>
  </si>
  <si>
    <t xml:space="preserve">Автономное учреждение Ханты-Мансийского автономного округа – Югры "Концертно-театральный комплекс "Югра-Классик", г. Ханты-Мансийск                                                                     Цель: оказание финансовой помощи на реализацию проекта "Я, семья, Югра, Россия"  </t>
  </si>
  <si>
    <t>4.9.2.</t>
  </si>
  <si>
    <t>4.9.3.</t>
  </si>
  <si>
    <t>4.9.4.</t>
  </si>
  <si>
    <t>4.9.5.</t>
  </si>
  <si>
    <t>4.9.6.</t>
  </si>
  <si>
    <t>4.9.7.</t>
  </si>
  <si>
    <t>4.9.8.</t>
  </si>
  <si>
    <t>4.9.9.</t>
  </si>
  <si>
    <t>4.9.10.</t>
  </si>
  <si>
    <t>4.9.11.</t>
  </si>
  <si>
    <t xml:space="preserve">Казенное общеобразовательное учреждение Ханты-Мансийского автономного округа – Югры "Специальная учебно-воспитательная школа № 2",            г. Сургут                                                                       Цель: оказание финансовой помощи на приобретение спортивного оборудования и инвентаря </t>
  </si>
  <si>
    <t xml:space="preserve">Бюджетное учреждение Ханты-Мансийского автономного округа – Югры "Советская психоневрологическая больница",  п. Алябьевский Советского района                                                                        Цель: оказание финансовой помощи на приобретение оборудования для видео-конференц-связи  </t>
  </si>
  <si>
    <t>Бюджетное учреждение Ханты-Мансийского автономного округа – Югры "Нижневартовская городская детская поликлиника",  г. Нижневартовск                            Цель: оказание финансовой помощи на приобретение тренажеров-манекенов, мебели, телевизора, экрана, проектора</t>
  </si>
  <si>
    <t>Экономия сложившаяся в результате котировок</t>
  </si>
  <si>
    <t xml:space="preserve"> </t>
  </si>
  <si>
    <t>Экономия по результатам торговых процедур</t>
  </si>
  <si>
    <t>к пояснительной записке</t>
  </si>
  <si>
    <t xml:space="preserve">Приложение 11.1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</si>
</sst>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\-??_р_._-;_-@_-"/>
    <numFmt numFmtId="165" formatCode="#,##0.00_р_."/>
    <numFmt numFmtId="166" formatCode="#,##0.00_ ;\-#,##0.00\ "/>
  </numFmts>
  <fonts count="9" x14ac:knownFonts="1">
    <font>
      <sz val="10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rgb="FF000000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164" fontId="8" fillId="0" borderId="0" applyBorder="0" applyProtection="0"/>
  </cellStyleXfs>
  <cellXfs count="34">
    <xf numFmtId="0" fontId="0" fillId="0" borderId="0" xfId="0"/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4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49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166" fontId="5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3" fontId="4" fillId="0" borderId="0" xfId="0" applyNumberFormat="1" applyFont="1" applyFill="1"/>
    <xf numFmtId="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860D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9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8"/>
  <sheetViews>
    <sheetView tabSelected="1" zoomScale="90" zoomScaleNormal="90" workbookViewId="0">
      <selection activeCell="F1" sqref="F1"/>
    </sheetView>
  </sheetViews>
  <sheetFormatPr defaultColWidth="8.77734375" defaultRowHeight="15.6" x14ac:dyDescent="0.3"/>
  <cols>
    <col min="1" max="1" width="16" style="3" customWidth="1"/>
    <col min="2" max="2" width="53.88671875" style="4" customWidth="1"/>
    <col min="3" max="3" width="20.77734375" style="5" customWidth="1"/>
    <col min="4" max="4" width="20.77734375" style="6" customWidth="1"/>
    <col min="5" max="5" width="16.33203125" style="6" customWidth="1"/>
    <col min="6" max="6" width="46.44140625" style="24" customWidth="1"/>
    <col min="7" max="1025" width="9.33203125" style="6" customWidth="1"/>
    <col min="1026" max="16384" width="8.77734375" style="7"/>
  </cols>
  <sheetData>
    <row r="1" spans="1:6" x14ac:dyDescent="0.25">
      <c r="D1" s="7"/>
      <c r="E1" s="32"/>
      <c r="F1" s="31" t="s">
        <v>103</v>
      </c>
    </row>
    <row r="2" spans="1:6" x14ac:dyDescent="0.25">
      <c r="D2" s="31"/>
      <c r="E2" s="31"/>
      <c r="F2" s="31" t="s">
        <v>102</v>
      </c>
    </row>
    <row r="4" spans="1:6" x14ac:dyDescent="0.25">
      <c r="A4" s="33" t="s">
        <v>0</v>
      </c>
      <c r="B4" s="33"/>
      <c r="C4" s="33"/>
      <c r="D4" s="33"/>
      <c r="E4" s="33"/>
      <c r="F4" s="33"/>
    </row>
    <row r="5" spans="1:6" x14ac:dyDescent="0.25">
      <c r="A5" s="33" t="s">
        <v>29</v>
      </c>
      <c r="B5" s="33"/>
      <c r="C5" s="33"/>
      <c r="D5" s="33"/>
      <c r="E5" s="33"/>
      <c r="F5" s="33"/>
    </row>
    <row r="6" spans="1:6" x14ac:dyDescent="0.3">
      <c r="A6" s="8"/>
      <c r="B6" s="8"/>
      <c r="C6" s="8" t="s">
        <v>1</v>
      </c>
      <c r="D6" s="9"/>
      <c r="E6" s="9"/>
      <c r="F6" s="9"/>
    </row>
    <row r="7" spans="1:6" x14ac:dyDescent="0.25">
      <c r="F7" s="10" t="s">
        <v>2</v>
      </c>
    </row>
    <row r="8" spans="1:6" ht="207.6" customHeight="1" x14ac:dyDescent="0.25">
      <c r="A8" s="11" t="s">
        <v>3</v>
      </c>
      <c r="B8" s="12" t="s">
        <v>4</v>
      </c>
      <c r="C8" s="13" t="s">
        <v>5</v>
      </c>
      <c r="D8" s="13" t="s">
        <v>6</v>
      </c>
      <c r="E8" s="13" t="s">
        <v>7</v>
      </c>
      <c r="F8" s="13" t="s">
        <v>8</v>
      </c>
    </row>
    <row r="9" spans="1:6" x14ac:dyDescent="0.25">
      <c r="A9" s="14" t="s">
        <v>9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</row>
    <row r="10" spans="1:6" ht="31.2" x14ac:dyDescent="0.3">
      <c r="A10" s="11"/>
      <c r="B10" s="15" t="s">
        <v>10</v>
      </c>
      <c r="C10" s="28">
        <f>C11+C12+C13+C14+C15+C16+C17+C18+C19+C20+C21+C22+C23+C24+C25+C26+C27+C28</f>
        <v>1055080</v>
      </c>
      <c r="D10" s="28">
        <f t="shared" ref="D10:E10" si="0">D11+D12+D13+D14+D15+D16+D17+D18+D19+D20+D21+D22+D23+D24+D25+D26+D27+D28</f>
        <v>1050570</v>
      </c>
      <c r="E10" s="28">
        <f t="shared" si="0"/>
        <v>4510</v>
      </c>
      <c r="F10" s="16"/>
    </row>
    <row r="11" spans="1:6" ht="129" customHeight="1" x14ac:dyDescent="0.25">
      <c r="A11" s="11" t="s">
        <v>25</v>
      </c>
      <c r="B11" s="17" t="s">
        <v>30</v>
      </c>
      <c r="C11" s="2">
        <v>400000</v>
      </c>
      <c r="D11" s="2">
        <v>400000</v>
      </c>
      <c r="E11" s="2">
        <f>C11-D11</f>
        <v>0</v>
      </c>
      <c r="F11" s="1"/>
    </row>
    <row r="12" spans="1:6" ht="48" customHeight="1" x14ac:dyDescent="0.25">
      <c r="A12" s="11" t="s">
        <v>31</v>
      </c>
      <c r="B12" s="17" t="s">
        <v>32</v>
      </c>
      <c r="C12" s="2">
        <v>40600</v>
      </c>
      <c r="D12" s="2">
        <v>40200</v>
      </c>
      <c r="E12" s="2">
        <v>400</v>
      </c>
      <c r="F12" s="1" t="s">
        <v>11</v>
      </c>
    </row>
    <row r="13" spans="1:6" ht="46.8" x14ac:dyDescent="0.25">
      <c r="A13" s="11" t="s">
        <v>86</v>
      </c>
      <c r="B13" s="17" t="s">
        <v>33</v>
      </c>
      <c r="C13" s="2">
        <v>40600</v>
      </c>
      <c r="D13" s="2">
        <v>40200</v>
      </c>
      <c r="E13" s="2">
        <v>400</v>
      </c>
      <c r="F13" s="1" t="s">
        <v>11</v>
      </c>
    </row>
    <row r="14" spans="1:6" ht="46.95" customHeight="1" x14ac:dyDescent="0.25">
      <c r="A14" s="11" t="s">
        <v>87</v>
      </c>
      <c r="B14" s="17" t="s">
        <v>34</v>
      </c>
      <c r="C14" s="2">
        <v>40600</v>
      </c>
      <c r="D14" s="2">
        <v>40200</v>
      </c>
      <c r="E14" s="2">
        <v>400</v>
      </c>
      <c r="F14" s="1" t="s">
        <v>11</v>
      </c>
    </row>
    <row r="15" spans="1:6" ht="46.8" x14ac:dyDescent="0.25">
      <c r="A15" s="11" t="s">
        <v>88</v>
      </c>
      <c r="B15" s="17" t="s">
        <v>35</v>
      </c>
      <c r="C15" s="2">
        <v>40600</v>
      </c>
      <c r="D15" s="2">
        <v>40400</v>
      </c>
      <c r="E15" s="2">
        <v>200</v>
      </c>
      <c r="F15" s="1" t="s">
        <v>11</v>
      </c>
    </row>
    <row r="16" spans="1:6" ht="49.95" customHeight="1" x14ac:dyDescent="0.25">
      <c r="A16" s="11" t="s">
        <v>89</v>
      </c>
      <c r="B16" s="17" t="s">
        <v>36</v>
      </c>
      <c r="C16" s="2">
        <v>30450</v>
      </c>
      <c r="D16" s="2">
        <v>30300</v>
      </c>
      <c r="E16" s="2">
        <v>150</v>
      </c>
      <c r="F16" s="1" t="s">
        <v>11</v>
      </c>
    </row>
    <row r="17" spans="1:6" ht="48" customHeight="1" x14ac:dyDescent="0.25">
      <c r="A17" s="11" t="s">
        <v>90</v>
      </c>
      <c r="B17" s="17" t="s">
        <v>37</v>
      </c>
      <c r="C17" s="2">
        <v>40600</v>
      </c>
      <c r="D17" s="2">
        <v>40400</v>
      </c>
      <c r="E17" s="2">
        <v>200</v>
      </c>
      <c r="F17" s="1" t="s">
        <v>11</v>
      </c>
    </row>
    <row r="18" spans="1:6" ht="49.95" customHeight="1" x14ac:dyDescent="0.25">
      <c r="A18" s="11" t="s">
        <v>91</v>
      </c>
      <c r="B18" s="17" t="s">
        <v>38</v>
      </c>
      <c r="C18" s="2">
        <v>40720</v>
      </c>
      <c r="D18" s="2">
        <v>40400</v>
      </c>
      <c r="E18" s="2">
        <v>320</v>
      </c>
      <c r="F18" s="1" t="s">
        <v>11</v>
      </c>
    </row>
    <row r="19" spans="1:6" ht="48.6" customHeight="1" x14ac:dyDescent="0.25">
      <c r="A19" s="11" t="s">
        <v>92</v>
      </c>
      <c r="B19" s="17" t="s">
        <v>39</v>
      </c>
      <c r="C19" s="2">
        <v>15270</v>
      </c>
      <c r="D19" s="2">
        <v>15270</v>
      </c>
      <c r="E19" s="2">
        <v>0</v>
      </c>
      <c r="F19" s="1"/>
    </row>
    <row r="20" spans="1:6" ht="48" customHeight="1" x14ac:dyDescent="0.25">
      <c r="A20" s="11" t="s">
        <v>93</v>
      </c>
      <c r="B20" s="17" t="s">
        <v>40</v>
      </c>
      <c r="C20" s="2">
        <v>40720</v>
      </c>
      <c r="D20" s="2">
        <v>40200</v>
      </c>
      <c r="E20" s="2">
        <v>520</v>
      </c>
      <c r="F20" s="1" t="s">
        <v>11</v>
      </c>
    </row>
    <row r="21" spans="1:6" ht="50.4" customHeight="1" x14ac:dyDescent="0.25">
      <c r="A21" s="11" t="s">
        <v>94</v>
      </c>
      <c r="B21" s="17" t="s">
        <v>41</v>
      </c>
      <c r="C21" s="2">
        <v>40720</v>
      </c>
      <c r="D21" s="2">
        <v>40200</v>
      </c>
      <c r="E21" s="2">
        <v>520</v>
      </c>
      <c r="F21" s="1" t="s">
        <v>11</v>
      </c>
    </row>
    <row r="22" spans="1:6" ht="46.95" customHeight="1" x14ac:dyDescent="0.25">
      <c r="A22" s="11" t="s">
        <v>95</v>
      </c>
      <c r="B22" s="17" t="s">
        <v>42</v>
      </c>
      <c r="C22" s="2">
        <v>40600</v>
      </c>
      <c r="D22" s="2">
        <v>40400</v>
      </c>
      <c r="E22" s="2">
        <v>200</v>
      </c>
      <c r="F22" s="1" t="s">
        <v>11</v>
      </c>
    </row>
    <row r="23" spans="1:6" ht="46.2" customHeight="1" x14ac:dyDescent="0.25">
      <c r="A23" s="11" t="s">
        <v>43</v>
      </c>
      <c r="B23" s="17" t="s">
        <v>44</v>
      </c>
      <c r="C23" s="2">
        <v>40600</v>
      </c>
      <c r="D23" s="2">
        <v>40400</v>
      </c>
      <c r="E23" s="2">
        <v>200</v>
      </c>
      <c r="F23" s="1" t="s">
        <v>11</v>
      </c>
    </row>
    <row r="24" spans="1:6" ht="46.2" customHeight="1" x14ac:dyDescent="0.25">
      <c r="A24" s="11" t="s">
        <v>45</v>
      </c>
      <c r="B24" s="17" t="s">
        <v>46</v>
      </c>
      <c r="C24" s="2">
        <v>40600</v>
      </c>
      <c r="D24" s="2">
        <v>40400</v>
      </c>
      <c r="E24" s="2">
        <v>200</v>
      </c>
      <c r="F24" s="1" t="s">
        <v>11</v>
      </c>
    </row>
    <row r="25" spans="1:6" ht="46.2" customHeight="1" x14ac:dyDescent="0.25">
      <c r="A25" s="11" t="s">
        <v>47</v>
      </c>
      <c r="B25" s="17" t="s">
        <v>48</v>
      </c>
      <c r="C25" s="2">
        <v>40600</v>
      </c>
      <c r="D25" s="2">
        <v>40400</v>
      </c>
      <c r="E25" s="2">
        <v>200</v>
      </c>
      <c r="F25" s="1" t="s">
        <v>11</v>
      </c>
    </row>
    <row r="26" spans="1:6" ht="46.2" customHeight="1" x14ac:dyDescent="0.25">
      <c r="A26" s="11" t="s">
        <v>49</v>
      </c>
      <c r="B26" s="17" t="s">
        <v>50</v>
      </c>
      <c r="C26" s="2">
        <v>40600</v>
      </c>
      <c r="D26" s="2">
        <v>40400</v>
      </c>
      <c r="E26" s="2">
        <v>200</v>
      </c>
      <c r="F26" s="1" t="s">
        <v>11</v>
      </c>
    </row>
    <row r="27" spans="1:6" ht="46.2" customHeight="1" x14ac:dyDescent="0.25">
      <c r="A27" s="11" t="s">
        <v>51</v>
      </c>
      <c r="B27" s="17" t="s">
        <v>52</v>
      </c>
      <c r="C27" s="2">
        <v>40600</v>
      </c>
      <c r="D27" s="2">
        <v>40400</v>
      </c>
      <c r="E27" s="2">
        <v>200</v>
      </c>
      <c r="F27" s="1" t="s">
        <v>11</v>
      </c>
    </row>
    <row r="28" spans="1:6" ht="46.2" customHeight="1" x14ac:dyDescent="0.25">
      <c r="A28" s="11" t="s">
        <v>53</v>
      </c>
      <c r="B28" s="17" t="s">
        <v>54</v>
      </c>
      <c r="C28" s="2">
        <v>40600</v>
      </c>
      <c r="D28" s="2">
        <v>40400</v>
      </c>
      <c r="E28" s="2">
        <v>200</v>
      </c>
      <c r="F28" s="1" t="s">
        <v>11</v>
      </c>
    </row>
    <row r="29" spans="1:6" ht="31.2" x14ac:dyDescent="0.3">
      <c r="A29" s="19"/>
      <c r="B29" s="20" t="s">
        <v>12</v>
      </c>
      <c r="C29" s="29">
        <f>C30+C31+C32+C33+C34+C35</f>
        <v>1900000</v>
      </c>
      <c r="D29" s="29">
        <f t="shared" ref="D29:E29" si="1">D30+D31+D32+D33+D34+D35</f>
        <v>1900000</v>
      </c>
      <c r="E29" s="25">
        <f t="shared" si="1"/>
        <v>0</v>
      </c>
      <c r="F29" s="18"/>
    </row>
    <row r="30" spans="1:6" ht="93" customHeight="1" x14ac:dyDescent="0.25">
      <c r="A30" s="11" t="s">
        <v>55</v>
      </c>
      <c r="B30" s="17" t="s">
        <v>56</v>
      </c>
      <c r="C30" s="21">
        <v>500000</v>
      </c>
      <c r="D30" s="26">
        <v>500000</v>
      </c>
      <c r="E30" s="2">
        <v>0</v>
      </c>
      <c r="F30" s="1"/>
    </row>
    <row r="31" spans="1:6" ht="114" customHeight="1" x14ac:dyDescent="0.25">
      <c r="A31" s="11" t="s">
        <v>57</v>
      </c>
      <c r="B31" s="17" t="s">
        <v>58</v>
      </c>
      <c r="C31" s="21">
        <v>150000</v>
      </c>
      <c r="D31" s="26">
        <v>150000</v>
      </c>
      <c r="E31" s="2">
        <v>0</v>
      </c>
      <c r="F31" s="1"/>
    </row>
    <row r="32" spans="1:6" ht="113.4" customHeight="1" x14ac:dyDescent="0.25">
      <c r="A32" s="11" t="s">
        <v>27</v>
      </c>
      <c r="B32" s="17" t="s">
        <v>96</v>
      </c>
      <c r="C32" s="21">
        <v>200000</v>
      </c>
      <c r="D32" s="26">
        <v>200000</v>
      </c>
      <c r="E32" s="2">
        <v>0</v>
      </c>
      <c r="F32" s="1"/>
    </row>
    <row r="33" spans="1:6" ht="109.2" x14ac:dyDescent="0.25">
      <c r="A33" s="11" t="s">
        <v>59</v>
      </c>
      <c r="B33" s="17" t="s">
        <v>60</v>
      </c>
      <c r="C33" s="21">
        <v>150000</v>
      </c>
      <c r="D33" s="26">
        <v>150000</v>
      </c>
      <c r="E33" s="2">
        <v>0</v>
      </c>
      <c r="F33" s="1"/>
    </row>
    <row r="34" spans="1:6" ht="99" customHeight="1" x14ac:dyDescent="0.25">
      <c r="A34" s="11" t="s">
        <v>61</v>
      </c>
      <c r="B34" s="17" t="s">
        <v>62</v>
      </c>
      <c r="C34" s="21">
        <v>600000</v>
      </c>
      <c r="D34" s="26">
        <v>600000</v>
      </c>
      <c r="E34" s="2">
        <v>0</v>
      </c>
      <c r="F34" s="1"/>
    </row>
    <row r="35" spans="1:6" ht="96.6" customHeight="1" x14ac:dyDescent="0.25">
      <c r="A35" s="11" t="s">
        <v>63</v>
      </c>
      <c r="B35" s="17" t="s">
        <v>64</v>
      </c>
      <c r="C35" s="21">
        <v>300000</v>
      </c>
      <c r="D35" s="26">
        <v>300000</v>
      </c>
      <c r="E35" s="2">
        <v>0</v>
      </c>
      <c r="F35" s="1"/>
    </row>
    <row r="36" spans="1:6" ht="19.8" customHeight="1" x14ac:dyDescent="0.3">
      <c r="A36" s="11"/>
      <c r="B36" s="20" t="s">
        <v>14</v>
      </c>
      <c r="C36" s="29">
        <f>C37+C38+C39</f>
        <v>937680</v>
      </c>
      <c r="D36" s="25">
        <f t="shared" ref="D36:E36" si="2">D37+D38+D39</f>
        <v>937567.48</v>
      </c>
      <c r="E36" s="29">
        <f t="shared" si="2"/>
        <v>112.52000000001863</v>
      </c>
      <c r="F36" s="18"/>
    </row>
    <row r="37" spans="1:6" ht="125.4" customHeight="1" x14ac:dyDescent="0.25">
      <c r="A37" s="11" t="s">
        <v>65</v>
      </c>
      <c r="B37" s="17" t="s">
        <v>84</v>
      </c>
      <c r="C37" s="21">
        <v>338260</v>
      </c>
      <c r="D37" s="26">
        <v>338147.5</v>
      </c>
      <c r="E37" s="2">
        <f>C37-D37</f>
        <v>112.5</v>
      </c>
      <c r="F37" s="30" t="s">
        <v>99</v>
      </c>
    </row>
    <row r="38" spans="1:6" ht="94.2" customHeight="1" x14ac:dyDescent="0.25">
      <c r="A38" s="11" t="s">
        <v>26</v>
      </c>
      <c r="B38" s="17" t="s">
        <v>85</v>
      </c>
      <c r="C38" s="21">
        <v>499420</v>
      </c>
      <c r="D38" s="2">
        <v>499419.98</v>
      </c>
      <c r="E38" s="2">
        <f>C38-D38</f>
        <v>2.0000000018626451E-2</v>
      </c>
      <c r="F38" s="30" t="s">
        <v>99</v>
      </c>
    </row>
    <row r="39" spans="1:6" ht="82.2" customHeight="1" x14ac:dyDescent="0.25">
      <c r="A39" s="11" t="s">
        <v>66</v>
      </c>
      <c r="B39" s="17" t="s">
        <v>67</v>
      </c>
      <c r="C39" s="21">
        <v>100000</v>
      </c>
      <c r="D39" s="2">
        <v>100000</v>
      </c>
      <c r="E39" s="2">
        <f>C39-D39</f>
        <v>0</v>
      </c>
      <c r="F39" s="1" t="s">
        <v>100</v>
      </c>
    </row>
    <row r="40" spans="1:6" ht="31.2" x14ac:dyDescent="0.25">
      <c r="A40" s="11"/>
      <c r="B40" s="20" t="s">
        <v>16</v>
      </c>
      <c r="C40" s="29">
        <f>C41+C42</f>
        <v>605000</v>
      </c>
      <c r="D40" s="29">
        <f t="shared" ref="D40:E40" si="3">D41+D42</f>
        <v>605000</v>
      </c>
      <c r="E40" s="29">
        <f t="shared" si="3"/>
        <v>0</v>
      </c>
      <c r="F40" s="1"/>
    </row>
    <row r="41" spans="1:6" ht="101.4" customHeight="1" x14ac:dyDescent="0.25">
      <c r="A41" s="11" t="s">
        <v>18</v>
      </c>
      <c r="B41" s="17" t="s">
        <v>68</v>
      </c>
      <c r="C41" s="21">
        <v>300000</v>
      </c>
      <c r="D41" s="21">
        <v>300000</v>
      </c>
      <c r="E41" s="2">
        <f>C41-D41</f>
        <v>0</v>
      </c>
      <c r="F41" s="1" t="s">
        <v>100</v>
      </c>
    </row>
    <row r="42" spans="1:6" ht="99.6" customHeight="1" x14ac:dyDescent="0.25">
      <c r="A42" s="11" t="s">
        <v>19</v>
      </c>
      <c r="B42" s="17" t="s">
        <v>69</v>
      </c>
      <c r="C42" s="21">
        <v>305000</v>
      </c>
      <c r="D42" s="26">
        <v>305000</v>
      </c>
      <c r="E42" s="2">
        <f>C42-D42</f>
        <v>0</v>
      </c>
      <c r="F42" s="1"/>
    </row>
    <row r="43" spans="1:6" ht="31.2" x14ac:dyDescent="0.25">
      <c r="A43" s="11"/>
      <c r="B43" s="20" t="s">
        <v>70</v>
      </c>
      <c r="C43" s="25">
        <f>C44</f>
        <v>400000</v>
      </c>
      <c r="D43" s="25">
        <f t="shared" ref="D43:E43" si="4">D44</f>
        <v>400000</v>
      </c>
      <c r="E43" s="25">
        <f t="shared" si="4"/>
        <v>0</v>
      </c>
      <c r="F43" s="1"/>
    </row>
    <row r="44" spans="1:6" ht="100.95" customHeight="1" x14ac:dyDescent="0.25">
      <c r="A44" s="11" t="s">
        <v>71</v>
      </c>
      <c r="B44" s="17" t="s">
        <v>72</v>
      </c>
      <c r="C44" s="21">
        <v>400000</v>
      </c>
      <c r="D44" s="26">
        <v>400000</v>
      </c>
      <c r="E44" s="2">
        <v>0</v>
      </c>
      <c r="F44" s="1"/>
    </row>
    <row r="45" spans="1:6" ht="31.2" x14ac:dyDescent="0.25">
      <c r="A45" s="11"/>
      <c r="B45" s="20" t="s">
        <v>17</v>
      </c>
      <c r="C45" s="29">
        <f>C46+C47+C48+C49+C50+C51+C52+C53+C54+C55</f>
        <v>4238612</v>
      </c>
      <c r="D45" s="29">
        <f>D46+D47+D48+D49+D50+D51+D52+D53+D54+D55</f>
        <v>4221097.91</v>
      </c>
      <c r="E45" s="29">
        <f t="shared" ref="E45" si="5">E46+E47+E48+E49+E50+E51+E52+E53+E54+E55</f>
        <v>17514.089999999967</v>
      </c>
      <c r="F45" s="1"/>
    </row>
    <row r="46" spans="1:6" ht="78" x14ac:dyDescent="0.25">
      <c r="A46" s="11" t="s">
        <v>24</v>
      </c>
      <c r="B46" s="17" t="s">
        <v>76</v>
      </c>
      <c r="C46" s="21">
        <v>1000000</v>
      </c>
      <c r="D46" s="21">
        <v>1000000</v>
      </c>
      <c r="E46" s="2">
        <f>C46-D46</f>
        <v>0</v>
      </c>
      <c r="F46" s="1"/>
    </row>
    <row r="47" spans="1:6" ht="93.6" x14ac:dyDescent="0.25">
      <c r="A47" s="11" t="s">
        <v>28</v>
      </c>
      <c r="B47" s="17" t="s">
        <v>98</v>
      </c>
      <c r="C47" s="21">
        <v>600000</v>
      </c>
      <c r="D47" s="21">
        <v>600000</v>
      </c>
      <c r="E47" s="2">
        <f t="shared" ref="E47:E55" si="6">C47-D47</f>
        <v>0</v>
      </c>
      <c r="F47" s="1"/>
    </row>
    <row r="48" spans="1:6" ht="109.2" x14ac:dyDescent="0.25">
      <c r="A48" s="11" t="s">
        <v>21</v>
      </c>
      <c r="B48" s="17" t="s">
        <v>77</v>
      </c>
      <c r="C48" s="21">
        <v>222007</v>
      </c>
      <c r="D48" s="26">
        <v>213990</v>
      </c>
      <c r="E48" s="2">
        <f t="shared" si="6"/>
        <v>8017</v>
      </c>
      <c r="F48" s="1" t="s">
        <v>101</v>
      </c>
    </row>
    <row r="49" spans="1:6" ht="78" x14ac:dyDescent="0.25">
      <c r="A49" s="11" t="s">
        <v>73</v>
      </c>
      <c r="B49" s="17" t="s">
        <v>78</v>
      </c>
      <c r="C49" s="21">
        <v>500000</v>
      </c>
      <c r="D49" s="26">
        <v>492691.01</v>
      </c>
      <c r="E49" s="2">
        <f t="shared" si="6"/>
        <v>7308.9899999999907</v>
      </c>
      <c r="F49" s="1" t="s">
        <v>101</v>
      </c>
    </row>
    <row r="50" spans="1:6" ht="93.6" x14ac:dyDescent="0.25">
      <c r="A50" s="11" t="s">
        <v>22</v>
      </c>
      <c r="B50" s="17" t="s">
        <v>82</v>
      </c>
      <c r="C50" s="21">
        <v>79500</v>
      </c>
      <c r="D50" s="26">
        <v>79500</v>
      </c>
      <c r="E50" s="2">
        <f t="shared" si="6"/>
        <v>0</v>
      </c>
      <c r="F50" s="1"/>
    </row>
    <row r="51" spans="1:6" ht="112.95" customHeight="1" x14ac:dyDescent="0.25">
      <c r="A51" s="11" t="s">
        <v>23</v>
      </c>
      <c r="B51" s="17" t="s">
        <v>97</v>
      </c>
      <c r="C51" s="21">
        <v>129418</v>
      </c>
      <c r="D51" s="26">
        <v>129418</v>
      </c>
      <c r="E51" s="2">
        <f t="shared" si="6"/>
        <v>0</v>
      </c>
      <c r="F51" s="1"/>
    </row>
    <row r="52" spans="1:6" ht="124.8" x14ac:dyDescent="0.25">
      <c r="A52" s="11" t="s">
        <v>74</v>
      </c>
      <c r="B52" s="17" t="s">
        <v>83</v>
      </c>
      <c r="C52" s="21">
        <v>356825</v>
      </c>
      <c r="D52" s="26">
        <v>354657.9</v>
      </c>
      <c r="E52" s="2">
        <f t="shared" si="6"/>
        <v>2167.0999999999767</v>
      </c>
      <c r="F52" s="1" t="s">
        <v>101</v>
      </c>
    </row>
    <row r="53" spans="1:6" ht="78" x14ac:dyDescent="0.25">
      <c r="A53" s="11" t="s">
        <v>75</v>
      </c>
      <c r="B53" s="17" t="s">
        <v>79</v>
      </c>
      <c r="C53" s="21">
        <v>300000</v>
      </c>
      <c r="D53" s="26">
        <v>300000</v>
      </c>
      <c r="E53" s="2">
        <f t="shared" si="6"/>
        <v>0</v>
      </c>
      <c r="F53" s="1"/>
    </row>
    <row r="54" spans="1:6" ht="78" x14ac:dyDescent="0.25">
      <c r="A54" s="11" t="s">
        <v>15</v>
      </c>
      <c r="B54" s="17" t="s">
        <v>80</v>
      </c>
      <c r="C54" s="21">
        <v>350000</v>
      </c>
      <c r="D54" s="26">
        <v>349979</v>
      </c>
      <c r="E54" s="2">
        <f t="shared" si="6"/>
        <v>21</v>
      </c>
      <c r="F54" s="1" t="s">
        <v>101</v>
      </c>
    </row>
    <row r="55" spans="1:6" ht="81" customHeight="1" x14ac:dyDescent="0.25">
      <c r="A55" s="11" t="s">
        <v>13</v>
      </c>
      <c r="B55" s="17" t="s">
        <v>81</v>
      </c>
      <c r="C55" s="21">
        <v>700862</v>
      </c>
      <c r="D55" s="26">
        <v>700862</v>
      </c>
      <c r="E55" s="2">
        <f t="shared" si="6"/>
        <v>0</v>
      </c>
      <c r="F55" s="1"/>
    </row>
    <row r="56" spans="1:6" ht="32.4" x14ac:dyDescent="0.25">
      <c r="A56" s="19"/>
      <c r="B56" s="22" t="s">
        <v>20</v>
      </c>
      <c r="C56" s="23">
        <f>C10+C29+C36+C43+C45+C40</f>
        <v>9136372</v>
      </c>
      <c r="D56" s="23">
        <f t="shared" ref="D56:E56" si="7">D10+D29+D36+D43+D45+D40</f>
        <v>9114235.3900000006</v>
      </c>
      <c r="E56" s="23">
        <f t="shared" si="7"/>
        <v>22136.609999999986</v>
      </c>
      <c r="F56" s="1"/>
    </row>
    <row r="58" spans="1:6" x14ac:dyDescent="0.3">
      <c r="C58" s="5" t="s">
        <v>100</v>
      </c>
      <c r="E58" s="27"/>
    </row>
  </sheetData>
  <mergeCells count="2">
    <mergeCell ref="A4:F4"/>
    <mergeCell ref="A5:F5"/>
  </mergeCells>
  <pageMargins left="0.39370078740157483" right="0.39370078740157483" top="0.98425196850393704" bottom="0.59055118110236227" header="0.51181102362204722" footer="0.39370078740157483"/>
  <pageSetup paperSize="9" scale="85" firstPageNumber="1494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наказы 1 кв 2020</vt:lpstr>
      <vt:lpstr>'наказы 1 кв 2020'!_ФильтрБазыДанных</vt:lpstr>
      <vt:lpstr>'наказы 1 кв 2020'!Заголовки_для_печати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KocyurkoYU</dc:creator>
  <dc:description/>
  <cp:lastModifiedBy>Середкина Оксана Геннадьевна</cp:lastModifiedBy>
  <cp:revision>1</cp:revision>
  <cp:lastPrinted>2021-05-04T06:01:47Z</cp:lastPrinted>
  <dcterms:created xsi:type="dcterms:W3CDTF">2018-12-25T09:11:35Z</dcterms:created>
  <dcterms:modified xsi:type="dcterms:W3CDTF">2021-05-04T06:02:20Z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